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ngboliu/Desktop/"/>
    </mc:Choice>
  </mc:AlternateContent>
  <xr:revisionPtr revIDLastSave="0" documentId="8_{35A37A37-8D1A-9E41-81AC-CA1EA167A512}" xr6:coauthVersionLast="41" xr6:coauthVersionMax="41" xr10:uidLastSave="{00000000-0000-0000-0000-000000000000}"/>
  <bookViews>
    <workbookView xWindow="11740" yWindow="2640" windowWidth="35620" windowHeight="20940" xr2:uid="{1A4C57E5-D9D8-2D4D-A536-9DC66758FB4B}"/>
  </bookViews>
  <sheets>
    <sheet name="Group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2" l="1"/>
  <c r="AK6" i="2"/>
  <c r="AK5" i="2"/>
  <c r="AK4" i="2"/>
  <c r="DV3" i="2"/>
  <c r="DN3" i="2"/>
  <c r="DM3" i="2"/>
  <c r="AK3" i="2"/>
  <c r="X3" i="2"/>
  <c r="DN2" i="2"/>
  <c r="DM2" i="2"/>
  <c r="AK2" i="2"/>
</calcChain>
</file>

<file path=xl/sharedStrings.xml><?xml version="1.0" encoding="utf-8"?>
<sst xmlns="http://schemas.openxmlformats.org/spreadsheetml/2006/main" count="223" uniqueCount="174">
  <si>
    <t>VMR_ID</t>
  </si>
  <si>
    <t>Age</t>
  </si>
  <si>
    <t>CKD stage</t>
  </si>
  <si>
    <t>GFR_CKD_EPI</t>
  </si>
  <si>
    <t>Acute Tubular Injury percentage</t>
  </si>
  <si>
    <t xml:space="preserve"> Fibrosis_percentage</t>
  </si>
  <si>
    <t>Glomeruli Schlerotic percentage</t>
  </si>
  <si>
    <t>Lymphocytic Infiltrate</t>
  </si>
  <si>
    <t>Dipstick</t>
  </si>
  <si>
    <t>DM_type</t>
  </si>
  <si>
    <t>HTN</t>
  </si>
  <si>
    <t>Gender</t>
  </si>
  <si>
    <t>Race</t>
  </si>
  <si>
    <t>Height_cm</t>
  </si>
  <si>
    <t>Weight_kg</t>
  </si>
  <si>
    <t>BMI</t>
  </si>
  <si>
    <t>HgbA1c</t>
  </si>
  <si>
    <t>Serum_glucose</t>
  </si>
  <si>
    <t>Sample_ID</t>
  </si>
  <si>
    <t>ID</t>
  </si>
  <si>
    <t xml:space="preserve">Non tum Dx </t>
  </si>
  <si>
    <t>Company</t>
  </si>
  <si>
    <t>Research ID</t>
  </si>
  <si>
    <t>% glom sclerosis</t>
  </si>
  <si>
    <t>Interstitium - % Fibrosis</t>
  </si>
  <si>
    <t>pathology comment</t>
  </si>
  <si>
    <t>GFR (CKD-EPI)</t>
  </si>
  <si>
    <t>DM-type</t>
  </si>
  <si>
    <t>Height(cm)</t>
  </si>
  <si>
    <t>Weight(kg)</t>
  </si>
  <si>
    <t>Serum glucose</t>
  </si>
  <si>
    <t>BP</t>
  </si>
  <si>
    <t>BP systole</t>
  </si>
  <si>
    <t>BP diastole</t>
  </si>
  <si>
    <t>Serum-alb</t>
  </si>
  <si>
    <t>U Prot</t>
  </si>
  <si>
    <t>U Creat</t>
  </si>
  <si>
    <t># Urine WBC/hpf</t>
  </si>
  <si>
    <t># Urine RBC/hpf</t>
  </si>
  <si>
    <t>Date Collected (MM/YYYY)</t>
  </si>
  <si>
    <t>Additional info</t>
  </si>
  <si>
    <t>Surgi-path#</t>
  </si>
  <si>
    <t>Nephrectomy Collection Site</t>
  </si>
  <si>
    <t>Paraffin Blocks</t>
  </si>
  <si>
    <t>Tumor</t>
  </si>
  <si>
    <t>RNA later</t>
  </si>
  <si>
    <t>Slides</t>
  </si>
  <si>
    <t>DNA Quant</t>
  </si>
  <si>
    <t>RNA</t>
  </si>
  <si>
    <t>Have Dissceted G or T?</t>
  </si>
  <si>
    <t>DNA</t>
  </si>
  <si>
    <t>HKG RIN</t>
  </si>
  <si>
    <t>HKG PicoChip Conc.</t>
  </si>
  <si>
    <t>HKT RIN</t>
  </si>
  <si>
    <t>RNAseq HKT</t>
  </si>
  <si>
    <t>HKT RNAseq Date:</t>
  </si>
  <si>
    <t>RNAseq HKG</t>
  </si>
  <si>
    <t>HKG RNAseq Date:</t>
  </si>
  <si>
    <t>HKT DNA PicoGreen</t>
  </si>
  <si>
    <t>HKT Genotype</t>
  </si>
  <si>
    <t>Glomeruli: Total #</t>
  </si>
  <si>
    <t>Glomeruli: Globally Schlerotic #</t>
  </si>
  <si>
    <t>Glomeruli: Globally Schlerotic %</t>
  </si>
  <si>
    <t>Glomeruli: Segmentally Schlerotic #</t>
  </si>
  <si>
    <t>Glomeruli: Wall Thickening: 0-3</t>
  </si>
  <si>
    <t>Glomeruli: Hypoperfused: 0-3</t>
  </si>
  <si>
    <t>Glomeruli: Mesangial Matrix: 0-3</t>
  </si>
  <si>
    <t>Glomeruli: Mesangial Cellularity: 0-3</t>
  </si>
  <si>
    <t>Glomeruli: KW Nodules: 0-1</t>
  </si>
  <si>
    <t>Glomeruli: Pericapsular Fibrosis: 0-2</t>
  </si>
  <si>
    <t>RPS Class</t>
  </si>
  <si>
    <t xml:space="preserve">Tubules: % Atrophy </t>
  </si>
  <si>
    <t>Tubules: % Acute Tubular Injury</t>
  </si>
  <si>
    <t>Tubules: Reabsorption: 0-3</t>
  </si>
  <si>
    <t>Interstitium: % Fibrosis (if no numerical percentage, then mild=15%, moderate=40%, severe=70%)</t>
  </si>
  <si>
    <t>Interstitium: Lymphocytic Infiltrate: 0-3</t>
  </si>
  <si>
    <t>Interstitium: Plasmacytic Infiltrate: 0-3</t>
  </si>
  <si>
    <t>Interstitium: Eosinophils: 0-3</t>
  </si>
  <si>
    <t>Vessels: Medial Thickening: 0-3</t>
  </si>
  <si>
    <t>Vessels: Intimal Fibrosis: 0-3</t>
  </si>
  <si>
    <t>Vessels: Arteriolar Hyalinosis: 0-3</t>
  </si>
  <si>
    <t>Pathology Comments</t>
  </si>
  <si>
    <t>Mesangiolysis 0-1</t>
  </si>
  <si>
    <t>Exudative lesion 0-1</t>
  </si>
  <si>
    <t>RCC Dx</t>
  </si>
  <si>
    <t>Cell lines</t>
  </si>
  <si>
    <t>rs73885319 (G1) APOL1</t>
  </si>
  <si>
    <t>rs60910145 (G1) APOL1</t>
  </si>
  <si>
    <t>(G1) APOL1 Analysis</t>
  </si>
  <si>
    <t>rs71785313 (G2) APOL1</t>
  </si>
  <si>
    <r>
      <t>SNP UMOD rs12917707 G/</t>
    </r>
    <r>
      <rPr>
        <sz val="12"/>
        <color rgb="FF00FF00"/>
        <rFont val="Calibri"/>
        <family val="2"/>
        <scheme val="minor"/>
      </rPr>
      <t>T</t>
    </r>
  </si>
  <si>
    <r>
      <t>SNP UMOD rs4293393 A/</t>
    </r>
    <r>
      <rPr>
        <sz val="12"/>
        <color rgb="FF00FF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orT/</t>
    </r>
    <r>
      <rPr>
        <sz val="12"/>
        <color rgb="FF00FF00"/>
        <rFont val="Calibri"/>
        <family val="2"/>
        <scheme val="minor"/>
      </rPr>
      <t>C</t>
    </r>
  </si>
  <si>
    <r>
      <t>SNP VEGFA rs881858 A/</t>
    </r>
    <r>
      <rPr>
        <sz val="12"/>
        <color rgb="FF00FF00"/>
        <rFont val="Calibri"/>
        <family val="2"/>
        <scheme val="minor"/>
      </rPr>
      <t>G</t>
    </r>
  </si>
  <si>
    <r>
      <t xml:space="preserve">SNP BCAS3 rs9895661 </t>
    </r>
    <r>
      <rPr>
        <sz val="12"/>
        <color rgb="FF00FF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/</t>
    </r>
    <r>
      <rPr>
        <sz val="12"/>
        <rFont val="Calibri"/>
        <family val="2"/>
        <scheme val="minor"/>
      </rPr>
      <t>T</t>
    </r>
  </si>
  <si>
    <r>
      <t>SNP SLC34A1 rs6420094 A/</t>
    </r>
    <r>
      <rPr>
        <sz val="12"/>
        <color rgb="FF00FF00"/>
        <rFont val="Calibri"/>
        <family val="2"/>
        <scheme val="minor"/>
      </rPr>
      <t>G</t>
    </r>
  </si>
  <si>
    <r>
      <t xml:space="preserve">SNP SLC7A9 rs12460876 </t>
    </r>
    <r>
      <rPr>
        <sz val="12"/>
        <color rgb="FF00FF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/</t>
    </r>
    <r>
      <rPr>
        <sz val="12"/>
        <rFont val="Calibri"/>
        <family val="2"/>
        <scheme val="minor"/>
      </rPr>
      <t>T</t>
    </r>
  </si>
  <si>
    <r>
      <t xml:space="preserve">SNP PRKAG2 rs7805747 </t>
    </r>
    <r>
      <rPr>
        <sz val="12"/>
        <color rgb="FF00FF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/</t>
    </r>
    <r>
      <rPr>
        <sz val="12"/>
        <rFont val="Calibri"/>
        <family val="2"/>
        <scheme val="minor"/>
      </rPr>
      <t>G</t>
    </r>
  </si>
  <si>
    <r>
      <t xml:space="preserve">MicroArray GLOMS </t>
    </r>
    <r>
      <rPr>
        <sz val="12"/>
        <color theme="1"/>
        <rFont val="Calibri"/>
        <family val="2"/>
        <scheme val="minor"/>
      </rPr>
      <t>KS1-HG_U133A_2</t>
    </r>
  </si>
  <si>
    <r>
      <t xml:space="preserve">MicroArray TUBS </t>
    </r>
    <r>
      <rPr>
        <sz val="12"/>
        <color theme="1"/>
        <rFont val="Calibri"/>
        <family val="2"/>
        <scheme val="minor"/>
      </rPr>
      <t>KS1-HG_U133A_2</t>
    </r>
  </si>
  <si>
    <t>Illumina Methylation</t>
  </si>
  <si>
    <t>DNA leftovers</t>
  </si>
  <si>
    <t>RNA leftovers</t>
  </si>
  <si>
    <t>Sections, unstained</t>
  </si>
  <si>
    <t>PAS stain</t>
  </si>
  <si>
    <t># Glom MA</t>
  </si>
  <si>
    <t># Tubule MA</t>
  </si>
  <si>
    <t>Glom/Tub +Alb/GFR</t>
  </si>
  <si>
    <t>Glom/Tub Available</t>
  </si>
  <si>
    <t>ChIP marks</t>
  </si>
  <si>
    <t>GFR(temp)</t>
  </si>
  <si>
    <t># Glomeruli</t>
  </si>
  <si>
    <t># Globally Sclerotic Glomeruli</t>
  </si>
  <si>
    <t># Segmental Sclerotic / Proliferative Lesions</t>
  </si>
  <si>
    <t>Mesangium -Cells</t>
  </si>
  <si>
    <t>Mesangium-Matrix</t>
  </si>
  <si>
    <t>Tubules - % Intact</t>
  </si>
  <si>
    <t>Tubules - % Degree of Atrophy</t>
  </si>
  <si>
    <t>Interstitium - Inflammatiion</t>
  </si>
  <si>
    <t>Blood Vessels - Artery Intima</t>
  </si>
  <si>
    <t>Blood Vessels - Artery Media</t>
  </si>
  <si>
    <t>Blood Vessels - Arterioles</t>
  </si>
  <si>
    <t>DKD_6</t>
  </si>
  <si>
    <t>HK312</t>
  </si>
  <si>
    <t>DKD/HTN</t>
  </si>
  <si>
    <t>BiPi</t>
  </si>
  <si>
    <t>SR11-219</t>
  </si>
  <si>
    <t>132/81</t>
  </si>
  <si>
    <t>S11-21171</t>
  </si>
  <si>
    <r>
      <t xml:space="preserve">YES/T </t>
    </r>
    <r>
      <rPr>
        <sz val="12"/>
        <color rgb="FFFF0000"/>
        <rFont val="Calibri"/>
        <family val="2"/>
        <scheme val="minor"/>
      </rPr>
      <t>yes</t>
    </r>
  </si>
  <si>
    <r>
      <t xml:space="preserve">s </t>
    </r>
    <r>
      <rPr>
        <sz val="12"/>
        <color rgb="FFFF0000"/>
        <rFont val="Calibri"/>
        <family val="2"/>
        <scheme val="minor"/>
      </rPr>
      <t>yes</t>
    </r>
  </si>
  <si>
    <t>T</t>
  </si>
  <si>
    <t>2 (1)</t>
  </si>
  <si>
    <t>yes</t>
  </si>
  <si>
    <t>Severe end stage</t>
  </si>
  <si>
    <t>DKD_4</t>
  </si>
  <si>
    <t>HK178</t>
  </si>
  <si>
    <t>SR09-60</t>
  </si>
  <si>
    <t>WBC 0.5, RBC 0.8</t>
  </si>
  <si>
    <t>Rbc 2.7, WBC 2.7</t>
  </si>
  <si>
    <r>
      <t xml:space="preserve">yes </t>
    </r>
    <r>
      <rPr>
        <sz val="12"/>
        <color rgb="FFFF0000"/>
        <rFont val="Calibri"/>
        <family val="2"/>
        <scheme val="minor"/>
      </rPr>
      <t>yes</t>
    </r>
  </si>
  <si>
    <r>
      <t xml:space="preserve">b </t>
    </r>
    <r>
      <rPr>
        <sz val="12"/>
        <color rgb="FFFF0000"/>
        <rFont val="Calibri"/>
        <family val="2"/>
        <scheme val="minor"/>
      </rPr>
      <t>yes</t>
    </r>
  </si>
  <si>
    <t>GT</t>
  </si>
  <si>
    <t>G</t>
  </si>
  <si>
    <t>80.032/86.64223</t>
  </si>
  <si>
    <t>A</t>
  </si>
  <si>
    <t>G0/G0</t>
  </si>
  <si>
    <r>
      <t>6575/</t>
    </r>
    <r>
      <rPr>
        <sz val="12"/>
        <color theme="5"/>
        <rFont val="Calibri"/>
        <family val="2"/>
        <scheme val="minor"/>
      </rPr>
      <t>10021</t>
    </r>
  </si>
  <si>
    <t>6055424146 R06C02</t>
  </si>
  <si>
    <r>
      <t xml:space="preserve">yes, </t>
    </r>
    <r>
      <rPr>
        <sz val="12"/>
        <color rgb="FFFF0000"/>
        <rFont val="Calibri"/>
        <family val="2"/>
        <scheme val="minor"/>
      </rPr>
      <t xml:space="preserve">yes, </t>
    </r>
    <r>
      <rPr>
        <sz val="12"/>
        <color rgb="FF0070C0"/>
        <rFont val="Calibri"/>
        <family val="2"/>
        <scheme val="minor"/>
      </rPr>
      <t>yes2</t>
    </r>
  </si>
  <si>
    <t>x</t>
  </si>
  <si>
    <t>DKD_12</t>
  </si>
  <si>
    <t>HK649</t>
  </si>
  <si>
    <t>M1132472</t>
  </si>
  <si>
    <t>6 (5)</t>
  </si>
  <si>
    <t>subcapsular</t>
  </si>
  <si>
    <t>5 (4)</t>
  </si>
  <si>
    <t>yes (2)</t>
  </si>
  <si>
    <t>Control</t>
  </si>
  <si>
    <t>4 (3)</t>
  </si>
  <si>
    <t>hydronephrosis</t>
  </si>
  <si>
    <t>CTL_13</t>
  </si>
  <si>
    <t>HK513</t>
  </si>
  <si>
    <t>M1130250</t>
  </si>
  <si>
    <t>102/60</t>
  </si>
  <si>
    <t>GIST</t>
  </si>
  <si>
    <t>CTL_12</t>
  </si>
  <si>
    <t>HK512</t>
  </si>
  <si>
    <t>M1130239</t>
  </si>
  <si>
    <t>8.8/8</t>
  </si>
  <si>
    <t>CTL_21</t>
  </si>
  <si>
    <t>HK560</t>
  </si>
  <si>
    <t>M1131165</t>
  </si>
  <si>
    <t>138/92</t>
  </si>
  <si>
    <t>9/8.7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</si>
</sst>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FF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Calibri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42">
    <xf numFmtId="0" fontId="0" fillId="0" borderId="0" xfId="0"/>
    <xf numFmtId="0" fontId="3" fillId="0" borderId="0" xfId="0" applyFont="1" applyAlignment="1">
      <alignment textRotation="45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 shrinkToFit="1"/>
    </xf>
    <xf numFmtId="0" fontId="9" fillId="0" borderId="1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2" xr:uid="{28B6F67B-4AC5-BA48-B14A-100577080C0B}"/>
    <cellStyle name="Normal 3" xfId="1" xr:uid="{B2C34554-04F8-E84F-B094-2D31CE444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1F35-0B1B-A440-9E12-B80C4F46EEB9}">
  <dimension ref="A1:EA7"/>
  <sheetViews>
    <sheetView tabSelected="1" workbookViewId="0">
      <pane xSplit="12" ySplit="1" topLeftCell="M2" activePane="bottomRight" state="frozen"/>
      <selection pane="topRight" activeCell="O1" sqref="O1"/>
      <selection pane="bottomLeft" activeCell="A2" sqref="A2"/>
      <selection pane="bottomRight" activeCell="N12" sqref="N12"/>
    </sheetView>
  </sheetViews>
  <sheetFormatPr baseColWidth="10" defaultRowHeight="16" x14ac:dyDescent="0.2"/>
  <cols>
    <col min="3" max="9" width="7.5" customWidth="1"/>
  </cols>
  <sheetData>
    <row r="1" spans="1:131" ht="103" customHeight="1" x14ac:dyDescent="0.2">
      <c r="A1" s="1" t="s">
        <v>18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19</v>
      </c>
      <c r="U1" s="2" t="s">
        <v>20</v>
      </c>
      <c r="V1" s="3" t="s">
        <v>21</v>
      </c>
      <c r="W1" s="4" t="s">
        <v>22</v>
      </c>
      <c r="X1" s="2" t="s">
        <v>23</v>
      </c>
      <c r="Y1" s="4" t="s">
        <v>24</v>
      </c>
      <c r="Z1" s="4" t="s">
        <v>25</v>
      </c>
      <c r="AA1" s="2" t="s">
        <v>2</v>
      </c>
      <c r="AB1" s="3" t="s">
        <v>26</v>
      </c>
      <c r="AC1" s="3" t="s">
        <v>8</v>
      </c>
      <c r="AD1" s="3" t="s">
        <v>27</v>
      </c>
      <c r="AE1" s="3" t="s">
        <v>10</v>
      </c>
      <c r="AF1" s="3" t="s">
        <v>1</v>
      </c>
      <c r="AG1" s="3" t="s">
        <v>11</v>
      </c>
      <c r="AH1" s="3" t="s">
        <v>12</v>
      </c>
      <c r="AI1" s="3" t="s">
        <v>28</v>
      </c>
      <c r="AJ1" s="3" t="s">
        <v>29</v>
      </c>
      <c r="AK1" s="3" t="s">
        <v>15</v>
      </c>
      <c r="AL1" s="3" t="s">
        <v>16</v>
      </c>
      <c r="AM1" s="3" t="s">
        <v>30</v>
      </c>
      <c r="AN1" s="3" t="s">
        <v>31</v>
      </c>
      <c r="AO1" s="3" t="s">
        <v>32</v>
      </c>
      <c r="AP1" s="3" t="s">
        <v>33</v>
      </c>
      <c r="AQ1" s="3" t="s">
        <v>34</v>
      </c>
      <c r="AR1" s="3" t="s">
        <v>35</v>
      </c>
      <c r="AS1" s="3" t="s">
        <v>36</v>
      </c>
      <c r="AT1" s="3" t="s">
        <v>37</v>
      </c>
      <c r="AU1" s="3" t="s">
        <v>38</v>
      </c>
      <c r="AV1" s="5" t="s">
        <v>39</v>
      </c>
      <c r="AW1" s="3" t="s">
        <v>40</v>
      </c>
      <c r="AX1" s="3" t="s">
        <v>41</v>
      </c>
      <c r="AY1" s="4" t="s">
        <v>42</v>
      </c>
      <c r="AZ1" s="2" t="s">
        <v>43</v>
      </c>
      <c r="BA1" s="2" t="s">
        <v>44</v>
      </c>
      <c r="BB1" s="2" t="s">
        <v>45</v>
      </c>
      <c r="BC1" s="2" t="s">
        <v>46</v>
      </c>
      <c r="BD1" s="2" t="s">
        <v>47</v>
      </c>
      <c r="BE1" s="6" t="s">
        <v>48</v>
      </c>
      <c r="BF1" s="7" t="s">
        <v>49</v>
      </c>
      <c r="BG1" s="8" t="s">
        <v>50</v>
      </c>
      <c r="BH1" s="8" t="s">
        <v>48</v>
      </c>
      <c r="BI1" s="3" t="s">
        <v>51</v>
      </c>
      <c r="BJ1" s="9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50</v>
      </c>
      <c r="BS1" s="3" t="s">
        <v>60</v>
      </c>
      <c r="BT1" s="3" t="s">
        <v>61</v>
      </c>
      <c r="BU1" s="3" t="s">
        <v>62</v>
      </c>
      <c r="BV1" s="3" t="s">
        <v>63</v>
      </c>
      <c r="BW1" s="3" t="s">
        <v>64</v>
      </c>
      <c r="BX1" s="3" t="s">
        <v>65</v>
      </c>
      <c r="BY1" s="3" t="s">
        <v>66</v>
      </c>
      <c r="BZ1" s="3" t="s">
        <v>67</v>
      </c>
      <c r="CA1" s="3" t="s">
        <v>68</v>
      </c>
      <c r="CB1" s="3" t="s">
        <v>69</v>
      </c>
      <c r="CC1" s="3" t="s">
        <v>70</v>
      </c>
      <c r="CD1" s="3" t="s">
        <v>71</v>
      </c>
      <c r="CE1" s="3" t="s">
        <v>72</v>
      </c>
      <c r="CF1" s="3" t="s">
        <v>73</v>
      </c>
      <c r="CG1" s="3" t="s">
        <v>74</v>
      </c>
      <c r="CH1" s="3" t="s">
        <v>75</v>
      </c>
      <c r="CI1" s="3" t="s">
        <v>76</v>
      </c>
      <c r="CJ1" s="3" t="s">
        <v>77</v>
      </c>
      <c r="CK1" s="3" t="s">
        <v>78</v>
      </c>
      <c r="CL1" s="3" t="s">
        <v>79</v>
      </c>
      <c r="CM1" s="3" t="s">
        <v>80</v>
      </c>
      <c r="CN1" s="3" t="s">
        <v>81</v>
      </c>
      <c r="CO1" s="10" t="s">
        <v>82</v>
      </c>
      <c r="CP1" s="11" t="s">
        <v>83</v>
      </c>
      <c r="CQ1" s="3" t="s">
        <v>84</v>
      </c>
      <c r="CR1" s="3" t="s">
        <v>85</v>
      </c>
      <c r="CS1" s="3" t="s">
        <v>86</v>
      </c>
      <c r="CT1" s="3" t="s">
        <v>87</v>
      </c>
      <c r="CU1" s="3" t="s">
        <v>88</v>
      </c>
      <c r="CV1" s="3" t="s">
        <v>89</v>
      </c>
      <c r="CW1" s="3" t="s">
        <v>90</v>
      </c>
      <c r="CX1" s="3" t="s">
        <v>91</v>
      </c>
      <c r="CY1" s="3" t="s">
        <v>92</v>
      </c>
      <c r="CZ1" s="3" t="s">
        <v>93</v>
      </c>
      <c r="DA1" s="3" t="s">
        <v>94</v>
      </c>
      <c r="DB1" s="3" t="s">
        <v>95</v>
      </c>
      <c r="DC1" s="3" t="s">
        <v>96</v>
      </c>
      <c r="DD1" s="3" t="s">
        <v>97</v>
      </c>
      <c r="DE1" s="3" t="s">
        <v>98</v>
      </c>
      <c r="DF1" s="3" t="s">
        <v>99</v>
      </c>
      <c r="DG1" s="3" t="s">
        <v>100</v>
      </c>
      <c r="DH1" s="3" t="s">
        <v>101</v>
      </c>
      <c r="DI1" s="4" t="s">
        <v>102</v>
      </c>
      <c r="DJ1" s="4" t="s">
        <v>103</v>
      </c>
      <c r="DK1" s="3" t="s">
        <v>104</v>
      </c>
      <c r="DL1" s="3" t="s">
        <v>105</v>
      </c>
      <c r="DM1" s="3" t="s">
        <v>106</v>
      </c>
      <c r="DN1" s="3" t="s">
        <v>107</v>
      </c>
      <c r="DO1" s="3" t="s">
        <v>108</v>
      </c>
      <c r="DP1" s="3" t="s">
        <v>109</v>
      </c>
      <c r="DQ1" s="2" t="s">
        <v>110</v>
      </c>
      <c r="DR1" s="2" t="s">
        <v>111</v>
      </c>
      <c r="DS1" s="2" t="s">
        <v>112</v>
      </c>
      <c r="DT1" s="2" t="s">
        <v>113</v>
      </c>
      <c r="DU1" s="2" t="s">
        <v>114</v>
      </c>
      <c r="DV1" s="2" t="s">
        <v>115</v>
      </c>
      <c r="DW1" s="2" t="s">
        <v>116</v>
      </c>
      <c r="DX1" s="2" t="s">
        <v>117</v>
      </c>
      <c r="DY1" s="2" t="s">
        <v>118</v>
      </c>
      <c r="DZ1" s="2" t="s">
        <v>119</v>
      </c>
      <c r="EA1" s="2" t="s">
        <v>120</v>
      </c>
    </row>
    <row r="2" spans="1:131" x14ac:dyDescent="0.2">
      <c r="A2" t="s">
        <v>122</v>
      </c>
      <c r="B2" t="s">
        <v>121</v>
      </c>
      <c r="C2" s="12">
        <v>57</v>
      </c>
      <c r="D2" s="12">
        <v>5</v>
      </c>
      <c r="E2" s="13">
        <v>4.1752419999999999</v>
      </c>
      <c r="F2" s="12">
        <v>0</v>
      </c>
      <c r="G2" s="12">
        <v>100</v>
      </c>
      <c r="H2" s="12">
        <v>100</v>
      </c>
      <c r="I2" s="12">
        <v>2</v>
      </c>
      <c r="J2">
        <v>5</v>
      </c>
      <c r="K2">
        <v>2</v>
      </c>
      <c r="L2">
        <v>1</v>
      </c>
      <c r="M2">
        <v>1</v>
      </c>
      <c r="O2">
        <v>157.5</v>
      </c>
      <c r="P2">
        <v>66</v>
      </c>
      <c r="Q2">
        <v>26.606197999999999</v>
      </c>
      <c r="R2">
        <v>5.5</v>
      </c>
      <c r="S2">
        <v>83</v>
      </c>
      <c r="T2" s="14" t="s">
        <v>122</v>
      </c>
      <c r="U2" s="15" t="s">
        <v>123</v>
      </c>
      <c r="V2" s="16" t="s">
        <v>124</v>
      </c>
      <c r="W2" s="16" t="s">
        <v>125</v>
      </c>
      <c r="X2" s="17">
        <v>100</v>
      </c>
      <c r="Y2" s="17">
        <v>100</v>
      </c>
      <c r="Z2" s="17"/>
      <c r="AA2" s="15">
        <v>5</v>
      </c>
      <c r="AB2" s="16">
        <v>4.1752416070000002</v>
      </c>
      <c r="AC2" s="16">
        <v>5</v>
      </c>
      <c r="AD2" s="16">
        <v>2</v>
      </c>
      <c r="AE2" s="16">
        <v>1</v>
      </c>
      <c r="AF2" s="16">
        <v>57</v>
      </c>
      <c r="AG2" s="16">
        <v>1</v>
      </c>
      <c r="AH2" s="16"/>
      <c r="AI2" s="18">
        <v>157.5</v>
      </c>
      <c r="AJ2" s="16">
        <v>66</v>
      </c>
      <c r="AK2" s="16">
        <f>AJ2/(AI2*AI2/10000)</f>
        <v>26.606198034769466</v>
      </c>
      <c r="AL2" s="16">
        <v>5.5</v>
      </c>
      <c r="AM2" s="16">
        <v>83</v>
      </c>
      <c r="AN2" s="16" t="s">
        <v>126</v>
      </c>
      <c r="AO2" s="16">
        <v>132</v>
      </c>
      <c r="AP2" s="16">
        <v>81</v>
      </c>
      <c r="AQ2" s="16">
        <v>4.2</v>
      </c>
      <c r="AR2" s="16"/>
      <c r="AS2" s="16"/>
      <c r="AT2" s="16">
        <v>3.6</v>
      </c>
      <c r="AU2" s="16">
        <v>9.1</v>
      </c>
      <c r="AV2" s="19"/>
      <c r="AW2" s="20"/>
      <c r="AX2" s="16" t="s">
        <v>127</v>
      </c>
      <c r="AY2" s="16">
        <v>1</v>
      </c>
      <c r="AZ2" s="16" t="s">
        <v>128</v>
      </c>
      <c r="BA2" s="16"/>
      <c r="BB2" s="16" t="s">
        <v>129</v>
      </c>
      <c r="BC2" s="16"/>
      <c r="BD2" s="16"/>
      <c r="BE2" s="21"/>
      <c r="BF2" s="22"/>
      <c r="BG2" s="23"/>
      <c r="BH2" s="23"/>
      <c r="BI2" s="16"/>
      <c r="BJ2" s="16"/>
      <c r="BK2" s="16">
        <v>7.7</v>
      </c>
      <c r="BL2" s="16" t="s">
        <v>130</v>
      </c>
      <c r="BM2" s="16" t="s">
        <v>131</v>
      </c>
      <c r="BN2" s="16"/>
      <c r="BO2" s="16"/>
      <c r="BP2" s="16">
        <v>230.1027</v>
      </c>
      <c r="BQ2" s="16">
        <v>5</v>
      </c>
      <c r="BR2" s="24" t="s">
        <v>132</v>
      </c>
      <c r="BS2" s="16">
        <v>2</v>
      </c>
      <c r="BT2" s="16">
        <v>2</v>
      </c>
      <c r="BU2" s="25">
        <v>100</v>
      </c>
      <c r="BV2" s="16">
        <v>0</v>
      </c>
      <c r="BW2" s="16"/>
      <c r="BX2" s="16"/>
      <c r="BY2" s="16"/>
      <c r="BZ2" s="16"/>
      <c r="CA2" s="16"/>
      <c r="CB2" s="16"/>
      <c r="CC2" s="16"/>
      <c r="CD2" s="26">
        <v>100</v>
      </c>
      <c r="CE2" s="26">
        <v>0</v>
      </c>
      <c r="CF2" s="16">
        <v>0</v>
      </c>
      <c r="CG2" s="26">
        <v>100</v>
      </c>
      <c r="CH2" s="26">
        <v>2</v>
      </c>
      <c r="CI2" s="16">
        <v>1</v>
      </c>
      <c r="CJ2" s="16">
        <v>0</v>
      </c>
      <c r="CK2" s="16">
        <v>2</v>
      </c>
      <c r="CL2" s="16">
        <v>3</v>
      </c>
      <c r="CM2" s="16">
        <v>0</v>
      </c>
      <c r="CN2" s="16" t="s">
        <v>133</v>
      </c>
      <c r="CO2" s="16"/>
      <c r="CP2" s="16"/>
      <c r="CQ2" s="16"/>
      <c r="CR2" s="16"/>
      <c r="CS2" s="16"/>
      <c r="CT2" s="16"/>
      <c r="CU2" s="16"/>
      <c r="CV2" s="16"/>
      <c r="CW2" s="16">
        <v>0</v>
      </c>
      <c r="CX2" s="16">
        <v>0</v>
      </c>
      <c r="CY2" s="16">
        <v>0</v>
      </c>
      <c r="CZ2" s="16">
        <v>1</v>
      </c>
      <c r="DA2" s="26">
        <v>1</v>
      </c>
      <c r="DB2" s="16">
        <v>0</v>
      </c>
      <c r="DC2" s="16">
        <v>0</v>
      </c>
      <c r="DD2" s="27"/>
      <c r="DE2" s="27"/>
      <c r="DF2" s="16"/>
      <c r="DG2" s="16"/>
      <c r="DH2" s="16"/>
      <c r="DI2" s="16">
        <v>1</v>
      </c>
      <c r="DJ2" s="16">
        <v>1</v>
      </c>
      <c r="DK2" s="16"/>
      <c r="DL2" s="16"/>
      <c r="DM2" s="16">
        <f>IF((AND(DK2&gt;1,DL2&gt;1,AC2&gt;=3,AB2&gt;1,AB2&lt;60)), 1, IF((AND(DK2&gt;1,DL2&lt;1,AC2&gt;=3,AB2&gt;1,AB2&lt;60)),2,IF((AND(DK2&gt;1,DL2&lt;1,AC2&gt;=3,AB2&gt;60)),3,IF((AND(DK2&gt;1,DL2&lt;1,AC2&lt;3,AB2&gt;1,AB2&lt;60)),4,IF((AND(DK2&lt;1,DL2&gt;1,AC2&gt;=3,AB2&gt;1,AB2&lt;60)),5,IF((AND(DK2&lt;1,DL2&gt;1,AC2&gt;=3,AB2&gt;60)),6,IF((AND(DK2&lt;1,DL2&gt;1,AC2&lt;3,AB2&gt;1,AB2&lt;60)),7,0)))))))</f>
        <v>0</v>
      </c>
      <c r="DN2" s="16">
        <f>IF(AND(OR(AB2&lt;60, AC2&gt;=3), OR(DK2&gt;1,DL2&gt;1)), 1, 0)</f>
        <v>0</v>
      </c>
      <c r="DO2" s="16"/>
      <c r="DP2" s="16">
        <v>4.1752416070000002</v>
      </c>
      <c r="DQ2" s="17"/>
      <c r="DR2" s="17"/>
      <c r="DS2" s="17"/>
      <c r="DT2" s="17"/>
      <c r="DU2" s="17"/>
      <c r="DV2" s="17">
        <v>100</v>
      </c>
      <c r="DW2" s="17">
        <v>3</v>
      </c>
      <c r="DX2" s="17">
        <v>0</v>
      </c>
      <c r="DY2" s="17">
        <v>3</v>
      </c>
      <c r="DZ2" s="17"/>
      <c r="EA2" s="17"/>
    </row>
    <row r="3" spans="1:131" ht="17" x14ac:dyDescent="0.2">
      <c r="A3" t="s">
        <v>135</v>
      </c>
      <c r="B3" t="s">
        <v>134</v>
      </c>
      <c r="C3" s="12">
        <v>70</v>
      </c>
      <c r="D3" s="12">
        <v>4</v>
      </c>
      <c r="E3" s="13">
        <v>18.023147999999999</v>
      </c>
      <c r="F3" s="12">
        <v>20</v>
      </c>
      <c r="G3" s="12">
        <v>25</v>
      </c>
      <c r="H3" s="12">
        <v>21.88</v>
      </c>
      <c r="I3" s="12">
        <v>2</v>
      </c>
      <c r="J3">
        <v>2</v>
      </c>
      <c r="K3">
        <v>1</v>
      </c>
      <c r="L3">
        <v>1</v>
      </c>
      <c r="M3">
        <v>1</v>
      </c>
      <c r="N3">
        <v>1</v>
      </c>
      <c r="O3">
        <v>154.9</v>
      </c>
      <c r="P3">
        <v>62.3</v>
      </c>
      <c r="Q3">
        <v>25.964814000000001</v>
      </c>
      <c r="S3">
        <v>86</v>
      </c>
      <c r="T3" s="28" t="s">
        <v>135</v>
      </c>
      <c r="U3" s="15" t="s">
        <v>123</v>
      </c>
      <c r="V3" s="16" t="s">
        <v>124</v>
      </c>
      <c r="W3" s="16" t="s">
        <v>136</v>
      </c>
      <c r="X3" s="17">
        <f>(DR3/DQ3)*100</f>
        <v>15</v>
      </c>
      <c r="Y3" s="16">
        <v>15</v>
      </c>
      <c r="Z3" s="16"/>
      <c r="AA3" s="15">
        <v>4</v>
      </c>
      <c r="AB3" s="16">
        <v>18.023147600000001</v>
      </c>
      <c r="AC3" s="16">
        <v>2</v>
      </c>
      <c r="AD3" s="16">
        <v>1</v>
      </c>
      <c r="AE3" s="16">
        <v>1</v>
      </c>
      <c r="AF3" s="16">
        <v>70</v>
      </c>
      <c r="AG3" s="16">
        <v>1</v>
      </c>
      <c r="AH3" s="16">
        <v>1</v>
      </c>
      <c r="AI3" s="18">
        <v>154.9</v>
      </c>
      <c r="AJ3" s="16">
        <v>62.3</v>
      </c>
      <c r="AK3" s="16">
        <f>AJ3/(AI3*AI3/10000)</f>
        <v>25.964813718090472</v>
      </c>
      <c r="AL3" s="16"/>
      <c r="AM3" s="16">
        <v>86</v>
      </c>
      <c r="AN3" s="16"/>
      <c r="AO3" s="16"/>
      <c r="AP3" s="16"/>
      <c r="AQ3" s="16">
        <v>4.4000000000000004</v>
      </c>
      <c r="AR3" s="16"/>
      <c r="AS3" s="16"/>
      <c r="AT3" s="16" t="s">
        <v>137</v>
      </c>
      <c r="AU3" s="16" t="s">
        <v>138</v>
      </c>
      <c r="AV3" s="19"/>
      <c r="AW3" s="20"/>
      <c r="AX3" s="16"/>
      <c r="AY3" s="16">
        <v>1</v>
      </c>
      <c r="AZ3" s="16" t="s">
        <v>139</v>
      </c>
      <c r="BA3" s="16"/>
      <c r="BB3" s="16" t="s">
        <v>140</v>
      </c>
      <c r="BC3" s="16"/>
      <c r="BD3" s="29">
        <v>77.400000000000006</v>
      </c>
      <c r="BE3" s="30" t="s">
        <v>141</v>
      </c>
      <c r="BF3" s="31"/>
      <c r="BG3" s="32"/>
      <c r="BH3" s="32"/>
      <c r="BI3" s="16">
        <v>7.6</v>
      </c>
      <c r="BJ3" s="16"/>
      <c r="BK3" s="16">
        <v>7.5</v>
      </c>
      <c r="BL3" s="16" t="s">
        <v>130</v>
      </c>
      <c r="BM3" s="16" t="s">
        <v>131</v>
      </c>
      <c r="BN3" s="16" t="s">
        <v>142</v>
      </c>
      <c r="BO3" s="16">
        <v>2</v>
      </c>
      <c r="BP3" s="16" t="s">
        <v>143</v>
      </c>
      <c r="BQ3" s="16">
        <v>5</v>
      </c>
      <c r="BR3" s="16" t="s">
        <v>132</v>
      </c>
      <c r="BS3" s="33">
        <v>64</v>
      </c>
      <c r="BT3" s="33">
        <v>14</v>
      </c>
      <c r="BU3" s="25">
        <v>21.875</v>
      </c>
      <c r="BV3" s="16">
        <v>0</v>
      </c>
      <c r="BW3" s="16">
        <v>0</v>
      </c>
      <c r="BX3" s="16">
        <v>2</v>
      </c>
      <c r="BY3" s="16">
        <v>1</v>
      </c>
      <c r="BZ3" s="16">
        <v>0</v>
      </c>
      <c r="CA3" s="16">
        <v>0</v>
      </c>
      <c r="CB3" s="16">
        <v>2</v>
      </c>
      <c r="CC3" s="16">
        <v>0</v>
      </c>
      <c r="CD3" s="16">
        <v>30</v>
      </c>
      <c r="CE3" s="16">
        <v>20</v>
      </c>
      <c r="CF3" s="16">
        <v>1</v>
      </c>
      <c r="CG3" s="16">
        <v>25</v>
      </c>
      <c r="CH3" s="16">
        <v>2</v>
      </c>
      <c r="CI3" s="16">
        <v>1</v>
      </c>
      <c r="CJ3" s="16">
        <v>1</v>
      </c>
      <c r="CK3" s="16">
        <v>0</v>
      </c>
      <c r="CL3" s="16">
        <v>3</v>
      </c>
      <c r="CM3" s="16">
        <v>0</v>
      </c>
      <c r="CN3" s="16"/>
      <c r="CO3" s="16"/>
      <c r="CP3" s="16"/>
      <c r="CQ3" s="16">
        <v>1</v>
      </c>
      <c r="CR3" s="16"/>
      <c r="CS3" s="16" t="s">
        <v>144</v>
      </c>
      <c r="CT3" s="16" t="s">
        <v>130</v>
      </c>
      <c r="CU3" s="16" t="s">
        <v>145</v>
      </c>
      <c r="CV3" s="16" t="s">
        <v>145</v>
      </c>
      <c r="CW3" s="16">
        <v>0</v>
      </c>
      <c r="CX3" s="16">
        <v>0</v>
      </c>
      <c r="CY3" s="16">
        <v>0</v>
      </c>
      <c r="CZ3" s="16">
        <v>0</v>
      </c>
      <c r="DA3" s="16">
        <v>0</v>
      </c>
      <c r="DB3" s="16">
        <v>0</v>
      </c>
      <c r="DC3" s="16">
        <v>2</v>
      </c>
      <c r="DD3" s="27">
        <v>6574</v>
      </c>
      <c r="DE3" s="27" t="s">
        <v>146</v>
      </c>
      <c r="DF3" s="16" t="s">
        <v>147</v>
      </c>
      <c r="DG3" s="16" t="s">
        <v>148</v>
      </c>
      <c r="DH3" s="16"/>
      <c r="DI3" s="16">
        <v>1</v>
      </c>
      <c r="DJ3" s="16">
        <v>1</v>
      </c>
      <c r="DK3" s="16">
        <v>6574</v>
      </c>
      <c r="DL3" s="16">
        <v>6575</v>
      </c>
      <c r="DM3" s="16">
        <f>IF((AND(DK3&gt;1,DL3&gt;1,AC3&gt;=3,AB3&gt;1,AB3&lt;60)), 1, IF((AND(DK3&gt;1,DL3&lt;1,AC3&gt;=3,AB3&gt;1,AB3&lt;60)),2,IF((AND(DK3&gt;1,DL3&lt;1,AC3&gt;=3,AB3&gt;60)),3,IF((AND(DK3&gt;1,DL3&lt;1,AC3&lt;3,AB3&gt;1,AB3&lt;60)),4,IF((AND(DK3&lt;1,DL3&gt;1,AC3&gt;=3,AB3&gt;1,AB3&lt;60)),5,IF((AND(DK3&lt;1,DL3&gt;1,AC3&gt;=3,AB3&gt;60)),6,IF((AND(DK3&lt;1,DL3&gt;1,AC3&lt;3,AB3&gt;1,AB3&lt;60)),7,0)))))))</f>
        <v>0</v>
      </c>
      <c r="DN3" s="16">
        <f>IF(AND(OR(AB3&lt;60, AC3&gt;=3), OR(DK3&gt;1,DL3&gt;1)), 1, 0)</f>
        <v>1</v>
      </c>
      <c r="DO3" s="16"/>
      <c r="DP3" s="16">
        <v>18.023147600000001</v>
      </c>
      <c r="DQ3" s="16">
        <v>40</v>
      </c>
      <c r="DR3" s="16">
        <v>6</v>
      </c>
      <c r="DS3" s="16"/>
      <c r="DT3" s="16"/>
      <c r="DU3" s="16">
        <v>0.5</v>
      </c>
      <c r="DV3" s="17">
        <f>100-DW3</f>
        <v>85</v>
      </c>
      <c r="DW3" s="16">
        <v>15</v>
      </c>
      <c r="DX3" s="16"/>
      <c r="DY3" s="16" t="s">
        <v>149</v>
      </c>
      <c r="DZ3" s="16"/>
      <c r="EA3" s="16">
        <v>2</v>
      </c>
    </row>
    <row r="4" spans="1:131" ht="17" x14ac:dyDescent="0.2">
      <c r="A4" t="s">
        <v>151</v>
      </c>
      <c r="B4" t="s">
        <v>150</v>
      </c>
      <c r="C4" s="12">
        <v>65</v>
      </c>
      <c r="D4" s="12">
        <v>4</v>
      </c>
      <c r="E4" s="13">
        <v>25.635507</v>
      </c>
      <c r="F4" s="12">
        <v>15</v>
      </c>
      <c r="G4" s="12">
        <v>20</v>
      </c>
      <c r="H4" s="12">
        <v>34.549999999999997</v>
      </c>
      <c r="I4" s="12">
        <v>2</v>
      </c>
      <c r="K4">
        <v>2</v>
      </c>
      <c r="L4">
        <v>1</v>
      </c>
      <c r="M4">
        <v>1</v>
      </c>
      <c r="N4">
        <v>1</v>
      </c>
      <c r="O4">
        <v>162.56</v>
      </c>
      <c r="P4">
        <v>98</v>
      </c>
      <c r="Q4">
        <v>37.085034999999998</v>
      </c>
      <c r="T4" s="34" t="s">
        <v>151</v>
      </c>
      <c r="U4" s="16" t="s">
        <v>123</v>
      </c>
      <c r="V4" s="35" t="s">
        <v>124</v>
      </c>
      <c r="W4" s="16" t="s">
        <v>152</v>
      </c>
      <c r="X4" s="17"/>
      <c r="Y4" s="17"/>
      <c r="Z4" s="17"/>
      <c r="AA4" s="16">
        <v>4</v>
      </c>
      <c r="AB4" s="16">
        <v>25.635506939999999</v>
      </c>
      <c r="AC4" s="16"/>
      <c r="AD4" s="16">
        <v>2</v>
      </c>
      <c r="AE4" s="16">
        <v>1</v>
      </c>
      <c r="AF4" s="16">
        <v>65</v>
      </c>
      <c r="AG4" s="16">
        <v>1</v>
      </c>
      <c r="AH4" s="16">
        <v>1</v>
      </c>
      <c r="AI4" s="18">
        <v>162.56</v>
      </c>
      <c r="AJ4" s="16">
        <v>98</v>
      </c>
      <c r="AK4" s="16">
        <f>AJ4/(AI4*AI4/10000)</f>
        <v>37.085035107570214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9"/>
      <c r="AW4" s="36"/>
      <c r="AX4" s="16"/>
      <c r="AY4" s="16">
        <v>2</v>
      </c>
      <c r="AZ4" s="16" t="s">
        <v>139</v>
      </c>
      <c r="BA4" s="16"/>
      <c r="BB4" s="16" t="s">
        <v>139</v>
      </c>
      <c r="BC4" s="16"/>
      <c r="BD4" s="16"/>
      <c r="BE4" s="37"/>
      <c r="BF4" s="38"/>
      <c r="BG4" s="27"/>
      <c r="BH4" s="27"/>
      <c r="BI4" s="35">
        <v>7.3</v>
      </c>
      <c r="BJ4" s="35"/>
      <c r="BK4" s="35">
        <v>8.9</v>
      </c>
      <c r="BL4" s="35" t="s">
        <v>130</v>
      </c>
      <c r="BM4" s="35" t="s">
        <v>153</v>
      </c>
      <c r="BN4" s="35" t="s">
        <v>142</v>
      </c>
      <c r="BO4" s="35">
        <v>2</v>
      </c>
      <c r="BP4" s="35">
        <v>101.9015</v>
      </c>
      <c r="BQ4" s="35">
        <v>2</v>
      </c>
      <c r="BR4" s="35"/>
      <c r="BS4" s="35">
        <v>110</v>
      </c>
      <c r="BT4" s="35">
        <v>38</v>
      </c>
      <c r="BU4" s="39">
        <v>34.545454545454547</v>
      </c>
      <c r="BV4" s="35">
        <v>0</v>
      </c>
      <c r="BW4" s="35">
        <v>0</v>
      </c>
      <c r="BX4" s="35">
        <v>1</v>
      </c>
      <c r="BY4" s="35">
        <v>0</v>
      </c>
      <c r="BZ4" s="35">
        <v>0</v>
      </c>
      <c r="CA4" s="35">
        <v>0</v>
      </c>
      <c r="CB4" s="35">
        <v>1</v>
      </c>
      <c r="CC4" s="35"/>
      <c r="CD4" s="35">
        <v>20</v>
      </c>
      <c r="CE4" s="35">
        <v>15</v>
      </c>
      <c r="CF4" s="35">
        <v>0</v>
      </c>
      <c r="CG4" s="35">
        <v>20</v>
      </c>
      <c r="CH4" s="35">
        <v>2</v>
      </c>
      <c r="CI4" s="35">
        <v>1</v>
      </c>
      <c r="CJ4" s="35">
        <v>0</v>
      </c>
      <c r="CK4" s="35">
        <v>0</v>
      </c>
      <c r="CL4" s="35">
        <v>1</v>
      </c>
      <c r="CM4" s="35">
        <v>0</v>
      </c>
      <c r="CN4" s="35" t="s">
        <v>154</v>
      </c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16"/>
      <c r="DJ4" s="16"/>
      <c r="DK4" s="16"/>
      <c r="DL4" s="16"/>
      <c r="DM4" s="16"/>
      <c r="DN4" s="35"/>
      <c r="DO4" s="40"/>
      <c r="DP4" s="35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</row>
    <row r="5" spans="1:131" ht="17" x14ac:dyDescent="0.2">
      <c r="A5" t="s">
        <v>161</v>
      </c>
      <c r="B5" t="s">
        <v>160</v>
      </c>
      <c r="C5" s="12">
        <v>53</v>
      </c>
      <c r="D5" s="12">
        <v>0</v>
      </c>
      <c r="E5" s="13">
        <v>102.206074</v>
      </c>
      <c r="F5" s="12">
        <v>10</v>
      </c>
      <c r="G5" s="12">
        <v>5</v>
      </c>
      <c r="H5" s="12">
        <v>3.77</v>
      </c>
      <c r="I5" s="12">
        <v>0</v>
      </c>
      <c r="K5">
        <v>0</v>
      </c>
      <c r="L5">
        <v>0</v>
      </c>
      <c r="M5">
        <v>1</v>
      </c>
      <c r="N5">
        <v>1</v>
      </c>
      <c r="O5">
        <v>165.1</v>
      </c>
      <c r="P5">
        <v>64</v>
      </c>
      <c r="Q5">
        <v>23.479337000000001</v>
      </c>
      <c r="T5" s="34" t="s">
        <v>161</v>
      </c>
      <c r="U5" s="16" t="s">
        <v>157</v>
      </c>
      <c r="V5" s="16" t="s">
        <v>124</v>
      </c>
      <c r="W5" s="16" t="s">
        <v>162</v>
      </c>
      <c r="X5" s="17"/>
      <c r="Y5" s="17"/>
      <c r="Z5" s="17"/>
      <c r="AA5" s="16">
        <v>0</v>
      </c>
      <c r="AB5" s="16">
        <v>102.206074</v>
      </c>
      <c r="AC5" s="16"/>
      <c r="AD5" s="16">
        <v>0</v>
      </c>
      <c r="AE5" s="16">
        <v>0</v>
      </c>
      <c r="AF5" s="16">
        <v>53</v>
      </c>
      <c r="AG5" s="16">
        <v>1</v>
      </c>
      <c r="AH5" s="16">
        <v>1</v>
      </c>
      <c r="AI5" s="18">
        <v>165.1</v>
      </c>
      <c r="AJ5" s="16">
        <v>64</v>
      </c>
      <c r="AK5" s="16">
        <f>AJ5/(AI5*AI5/10000)</f>
        <v>23.479336899502204</v>
      </c>
      <c r="AL5" s="16"/>
      <c r="AM5" s="16"/>
      <c r="AN5" s="16" t="s">
        <v>163</v>
      </c>
      <c r="AO5" s="16">
        <v>102</v>
      </c>
      <c r="AP5" s="16">
        <v>60</v>
      </c>
      <c r="AQ5" s="16"/>
      <c r="AR5" s="16"/>
      <c r="AS5" s="16"/>
      <c r="AT5" s="16"/>
      <c r="AU5" s="16"/>
      <c r="AV5" s="19"/>
      <c r="AW5" s="20" t="s">
        <v>164</v>
      </c>
      <c r="AX5" s="16"/>
      <c r="AY5" s="16">
        <v>2</v>
      </c>
      <c r="AZ5" s="16" t="s">
        <v>139</v>
      </c>
      <c r="BA5" s="16"/>
      <c r="BB5" s="16" t="s">
        <v>132</v>
      </c>
      <c r="BC5" s="16"/>
      <c r="BD5" s="16"/>
      <c r="BE5" s="37"/>
      <c r="BF5" s="38"/>
      <c r="BG5" s="27"/>
      <c r="BH5" s="27"/>
      <c r="BI5" s="16">
        <v>7.2</v>
      </c>
      <c r="BJ5" s="16"/>
      <c r="BK5" s="16">
        <v>7.8</v>
      </c>
      <c r="BL5" s="16" t="s">
        <v>130</v>
      </c>
      <c r="BM5" s="16" t="s">
        <v>158</v>
      </c>
      <c r="BN5" s="16" t="s">
        <v>142</v>
      </c>
      <c r="BO5" s="16">
        <v>1</v>
      </c>
      <c r="BP5" s="16">
        <v>82.783640000000005</v>
      </c>
      <c r="BQ5" s="16">
        <v>2</v>
      </c>
      <c r="BR5" s="24" t="s">
        <v>156</v>
      </c>
      <c r="BS5" s="33">
        <v>106</v>
      </c>
      <c r="BT5" s="33">
        <v>4</v>
      </c>
      <c r="BU5" s="25">
        <v>3.7735849056603774</v>
      </c>
      <c r="BV5" s="16">
        <v>0</v>
      </c>
      <c r="BW5" s="16">
        <v>0</v>
      </c>
      <c r="BX5" s="16">
        <v>1</v>
      </c>
      <c r="BY5" s="16">
        <v>0</v>
      </c>
      <c r="BZ5" s="16">
        <v>0</v>
      </c>
      <c r="CA5" s="16">
        <v>0</v>
      </c>
      <c r="CB5" s="16">
        <v>1</v>
      </c>
      <c r="CC5" s="16"/>
      <c r="CD5" s="16">
        <v>5</v>
      </c>
      <c r="CE5" s="16">
        <v>10</v>
      </c>
      <c r="CF5" s="16">
        <v>2</v>
      </c>
      <c r="CG5" s="16">
        <v>5</v>
      </c>
      <c r="CH5" s="16">
        <v>0</v>
      </c>
      <c r="CI5" s="16">
        <v>0</v>
      </c>
      <c r="CJ5" s="16">
        <v>0</v>
      </c>
      <c r="CK5" s="16">
        <v>0</v>
      </c>
      <c r="CL5" s="16">
        <v>2</v>
      </c>
      <c r="CM5" s="16">
        <v>0</v>
      </c>
      <c r="CN5" s="16"/>
      <c r="CO5" s="16"/>
      <c r="CP5" s="16"/>
      <c r="CQ5" s="16"/>
      <c r="CR5" s="16"/>
      <c r="CS5" s="16"/>
      <c r="CT5" s="16"/>
      <c r="CU5" s="16"/>
      <c r="CV5" s="16"/>
      <c r="CW5" s="16">
        <v>1</v>
      </c>
      <c r="CX5" s="16">
        <v>1</v>
      </c>
      <c r="CY5" s="16">
        <v>1</v>
      </c>
      <c r="CZ5" s="16">
        <v>0</v>
      </c>
      <c r="DA5" s="16">
        <v>0</v>
      </c>
      <c r="DB5" s="16">
        <v>0</v>
      </c>
      <c r="DC5" s="16">
        <v>1</v>
      </c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</row>
    <row r="6" spans="1:131" ht="17" x14ac:dyDescent="0.2">
      <c r="A6" t="s">
        <v>166</v>
      </c>
      <c r="B6" t="s">
        <v>165</v>
      </c>
      <c r="C6" s="12">
        <v>40</v>
      </c>
      <c r="D6" s="12">
        <v>0</v>
      </c>
      <c r="E6" s="13">
        <v>110.30395300000001</v>
      </c>
      <c r="F6" s="12">
        <v>5</v>
      </c>
      <c r="G6" s="12">
        <v>2</v>
      </c>
      <c r="H6" s="12">
        <v>0</v>
      </c>
      <c r="I6" s="12">
        <v>0</v>
      </c>
      <c r="K6">
        <v>0</v>
      </c>
      <c r="L6">
        <v>0</v>
      </c>
      <c r="M6">
        <v>1</v>
      </c>
      <c r="N6">
        <v>1</v>
      </c>
      <c r="O6">
        <v>170.18</v>
      </c>
      <c r="P6">
        <v>81</v>
      </c>
      <c r="Q6">
        <v>27.968423000000001</v>
      </c>
      <c r="T6" s="34" t="s">
        <v>166</v>
      </c>
      <c r="U6" s="16" t="s">
        <v>157</v>
      </c>
      <c r="V6" s="16" t="s">
        <v>124</v>
      </c>
      <c r="W6" s="16" t="s">
        <v>167</v>
      </c>
      <c r="X6" s="17"/>
      <c r="Y6" s="17"/>
      <c r="Z6" s="17"/>
      <c r="AA6" s="16">
        <v>0</v>
      </c>
      <c r="AB6" s="16">
        <v>110.3039531</v>
      </c>
      <c r="AC6" s="16"/>
      <c r="AD6" s="16">
        <v>0</v>
      </c>
      <c r="AE6" s="16">
        <v>0</v>
      </c>
      <c r="AF6" s="16">
        <v>40</v>
      </c>
      <c r="AG6" s="16">
        <v>1</v>
      </c>
      <c r="AH6" s="16">
        <v>1</v>
      </c>
      <c r="AI6" s="18">
        <v>170.18</v>
      </c>
      <c r="AJ6" s="16">
        <v>81</v>
      </c>
      <c r="AK6" s="16">
        <f>AJ6/(AI6*AI6/10000)</f>
        <v>27.968423056471863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9"/>
      <c r="AW6" s="20" t="s">
        <v>159</v>
      </c>
      <c r="AX6" s="16"/>
      <c r="AY6" s="16">
        <v>2</v>
      </c>
      <c r="AZ6" s="16" t="s">
        <v>139</v>
      </c>
      <c r="BA6" s="16"/>
      <c r="BB6" s="16" t="s">
        <v>132</v>
      </c>
      <c r="BC6" s="16"/>
      <c r="BD6" s="16"/>
      <c r="BE6" s="37"/>
      <c r="BF6" s="38"/>
      <c r="BG6" s="27"/>
      <c r="BH6" s="27"/>
      <c r="BI6" s="16" t="s">
        <v>168</v>
      </c>
      <c r="BJ6" s="16"/>
      <c r="BK6" s="16">
        <v>9.3000000000000007</v>
      </c>
      <c r="BL6" s="16" t="s">
        <v>130</v>
      </c>
      <c r="BM6" s="16" t="s">
        <v>158</v>
      </c>
      <c r="BN6" s="16" t="s">
        <v>142</v>
      </c>
      <c r="BO6" s="16">
        <v>3</v>
      </c>
      <c r="BP6" s="16">
        <v>87.670029999999997</v>
      </c>
      <c r="BQ6" s="16">
        <v>2</v>
      </c>
      <c r="BR6" s="24" t="s">
        <v>156</v>
      </c>
      <c r="BS6" s="33">
        <v>275</v>
      </c>
      <c r="BT6" s="33">
        <v>0</v>
      </c>
      <c r="BU6" s="25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5</v>
      </c>
      <c r="CF6" s="16">
        <v>1</v>
      </c>
      <c r="CG6" s="16">
        <v>2</v>
      </c>
      <c r="CH6" s="16">
        <v>0</v>
      </c>
      <c r="CI6" s="16">
        <v>0</v>
      </c>
      <c r="CJ6" s="16">
        <v>0</v>
      </c>
      <c r="CK6" s="16">
        <v>0</v>
      </c>
      <c r="CL6" s="16">
        <v>1</v>
      </c>
      <c r="CM6" s="16">
        <v>0</v>
      </c>
      <c r="CN6" s="16"/>
      <c r="CO6" s="16"/>
      <c r="CP6" s="16"/>
      <c r="CQ6" s="16"/>
      <c r="CR6" s="16"/>
      <c r="CS6" s="16"/>
      <c r="CT6" s="16"/>
      <c r="CU6" s="16"/>
      <c r="CV6" s="16"/>
      <c r="CW6" s="16">
        <v>0</v>
      </c>
      <c r="CX6" s="16">
        <v>0</v>
      </c>
      <c r="CY6" s="16">
        <v>2</v>
      </c>
      <c r="CZ6" s="16">
        <v>0</v>
      </c>
      <c r="DA6" s="16">
        <v>0</v>
      </c>
      <c r="DB6" s="16">
        <v>1</v>
      </c>
      <c r="DC6" s="16">
        <v>1</v>
      </c>
      <c r="DD6" s="16"/>
      <c r="DE6" s="16"/>
      <c r="DF6" s="16"/>
      <c r="DG6" s="16"/>
      <c r="DH6" s="16"/>
      <c r="DI6" s="16">
        <v>1</v>
      </c>
      <c r="DJ6" s="16">
        <v>1</v>
      </c>
      <c r="DK6" s="16"/>
      <c r="DL6" s="16"/>
      <c r="DM6" s="16"/>
      <c r="DN6" s="16"/>
      <c r="DO6" s="16"/>
      <c r="DP6" s="16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</row>
    <row r="7" spans="1:131" ht="17" x14ac:dyDescent="0.2">
      <c r="A7" t="s">
        <v>170</v>
      </c>
      <c r="B7" t="s">
        <v>169</v>
      </c>
      <c r="C7" s="12">
        <v>35</v>
      </c>
      <c r="D7" s="12">
        <v>0</v>
      </c>
      <c r="E7" s="13">
        <v>113.69150399999999</v>
      </c>
      <c r="F7" s="12">
        <v>0</v>
      </c>
      <c r="G7" s="12">
        <v>5</v>
      </c>
      <c r="H7" s="12">
        <v>3.01</v>
      </c>
      <c r="I7" s="12">
        <v>0</v>
      </c>
      <c r="K7">
        <v>0</v>
      </c>
      <c r="L7">
        <v>0</v>
      </c>
      <c r="M7">
        <v>1</v>
      </c>
      <c r="N7">
        <v>1</v>
      </c>
      <c r="O7">
        <v>162.56</v>
      </c>
      <c r="P7">
        <v>76</v>
      </c>
      <c r="Q7">
        <v>28.759823000000001</v>
      </c>
      <c r="T7" s="34" t="s">
        <v>170</v>
      </c>
      <c r="U7" s="16" t="s">
        <v>157</v>
      </c>
      <c r="V7" s="35" t="s">
        <v>124</v>
      </c>
      <c r="W7" s="16" t="s">
        <v>171</v>
      </c>
      <c r="X7" s="17"/>
      <c r="Y7" s="17"/>
      <c r="Z7" s="17"/>
      <c r="AA7" s="16">
        <v>0</v>
      </c>
      <c r="AB7" s="16">
        <v>113.6915042</v>
      </c>
      <c r="AC7" s="16"/>
      <c r="AD7" s="16">
        <v>0</v>
      </c>
      <c r="AE7" s="16">
        <v>0</v>
      </c>
      <c r="AF7" s="16">
        <v>35</v>
      </c>
      <c r="AG7" s="16">
        <v>1</v>
      </c>
      <c r="AH7" s="16">
        <v>1</v>
      </c>
      <c r="AI7" s="18">
        <v>162.56</v>
      </c>
      <c r="AJ7" s="16">
        <v>76</v>
      </c>
      <c r="AK7" s="16">
        <f>AJ7/(AI7*AI7/10000)</f>
        <v>28.75982314464629</v>
      </c>
      <c r="AL7" s="16"/>
      <c r="AM7" s="16"/>
      <c r="AN7" s="16" t="s">
        <v>172</v>
      </c>
      <c r="AO7" s="16">
        <v>138</v>
      </c>
      <c r="AP7" s="16">
        <v>92</v>
      </c>
      <c r="AQ7" s="16"/>
      <c r="AR7" s="16"/>
      <c r="AS7" s="16"/>
      <c r="AT7" s="16"/>
      <c r="AU7" s="16"/>
      <c r="AV7" s="19"/>
      <c r="AW7" s="36"/>
      <c r="AX7" s="16"/>
      <c r="AY7" s="16">
        <v>2</v>
      </c>
      <c r="AZ7" s="16" t="s">
        <v>139</v>
      </c>
      <c r="BA7" s="16"/>
      <c r="BB7" s="16" t="s">
        <v>139</v>
      </c>
      <c r="BC7" s="16"/>
      <c r="BD7" s="16"/>
      <c r="BE7" s="37"/>
      <c r="BF7" s="38"/>
      <c r="BG7" s="27"/>
      <c r="BH7" s="27"/>
      <c r="BI7" s="35" t="s">
        <v>173</v>
      </c>
      <c r="BJ7" s="35"/>
      <c r="BK7" s="35">
        <v>7.8</v>
      </c>
      <c r="BL7" s="35" t="s">
        <v>130</v>
      </c>
      <c r="BM7" s="35" t="s">
        <v>155</v>
      </c>
      <c r="BN7" s="35" t="s">
        <v>142</v>
      </c>
      <c r="BO7" s="35">
        <v>3</v>
      </c>
      <c r="BP7" s="35">
        <v>79.298450000000003</v>
      </c>
      <c r="BQ7" s="35">
        <v>2</v>
      </c>
      <c r="BR7" s="24" t="s">
        <v>132</v>
      </c>
      <c r="BS7" s="41">
        <v>266</v>
      </c>
      <c r="BT7" s="41">
        <v>8</v>
      </c>
      <c r="BU7" s="39">
        <v>3.007518796992481</v>
      </c>
      <c r="BV7" s="35">
        <v>0</v>
      </c>
      <c r="BW7" s="35">
        <v>0</v>
      </c>
      <c r="BX7" s="35">
        <v>1</v>
      </c>
      <c r="BY7" s="35">
        <v>0</v>
      </c>
      <c r="BZ7" s="35">
        <v>0</v>
      </c>
      <c r="CA7" s="35">
        <v>0</v>
      </c>
      <c r="CB7" s="35">
        <v>0</v>
      </c>
      <c r="CC7" s="35"/>
      <c r="CD7" s="35">
        <v>5</v>
      </c>
      <c r="CE7" s="35">
        <v>0</v>
      </c>
      <c r="CF7" s="35">
        <v>1</v>
      </c>
      <c r="CG7" s="35">
        <v>5</v>
      </c>
      <c r="CH7" s="35">
        <v>0</v>
      </c>
      <c r="CI7" s="35">
        <v>0</v>
      </c>
      <c r="CJ7" s="35">
        <v>0</v>
      </c>
      <c r="CK7" s="35">
        <v>0</v>
      </c>
      <c r="CL7" s="35">
        <v>1</v>
      </c>
      <c r="CM7" s="35">
        <v>0</v>
      </c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16"/>
      <c r="DJ7" s="16"/>
      <c r="DK7" s="16"/>
      <c r="DL7" s="16"/>
      <c r="DM7" s="16"/>
      <c r="DN7" s="35"/>
      <c r="DO7" s="40"/>
      <c r="DP7" s="35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</row>
  </sheetData>
  <conditionalFormatting sqref="C2:C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{51DF67C4-B5A5-284F-9307-1A8B35F836ED}</x14:id>
        </ext>
      </extLst>
    </cfRule>
  </conditionalFormatting>
  <conditionalFormatting sqref="D2:D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{797B7074-C774-3D40-8261-F4A9237531A9}</x14:id>
        </ext>
      </extLst>
    </cfRule>
  </conditionalFormatting>
  <conditionalFormatting sqref="E2:E7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{A8159DBD-FB02-034C-821C-515B51170C47}</x14:id>
        </ext>
      </extLst>
    </cfRule>
  </conditionalFormatting>
  <conditionalFormatting sqref="F2:F7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{1182A67A-657E-B046-8747-3059F16DA8AC}</x14:id>
        </ext>
      </extLst>
    </cfRule>
  </conditionalFormatting>
  <conditionalFormatting sqref="G2:G7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{E2C1CB1A-DD02-3E44-A00A-5B33BE94F7A3}</x14:id>
        </ext>
      </extLst>
    </cfRule>
  </conditionalFormatting>
  <conditionalFormatting sqref="H2:H7">
    <cfRule type="dataBar" priority="1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{9554E83E-BA1C-1646-880A-87FC132A5764}</x14:id>
        </ext>
      </extLst>
    </cfRule>
  </conditionalFormatting>
  <conditionalFormatting sqref="I2:I7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{7F714DBE-89AD-D741-AEF7-B74B409B91F7}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DF67C4-B5A5-284F-9307-1A8B35F836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C2:C7</xm:sqref>
        </x14:conditionalFormatting>
        <x14:conditionalFormatting xmlns:xm="http://schemas.microsoft.com/office/excel/2006/main">
          <x14:cfRule type="dataBar" id="{797B7074-C774-3D40-8261-F4A9237531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D2:D7</xm:sqref>
        </x14:conditionalFormatting>
        <x14:conditionalFormatting xmlns:xm="http://schemas.microsoft.com/office/excel/2006/main">
          <x14:cfRule type="dataBar" id="{A8159DBD-FB02-034C-821C-515B51170C4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E2:E7</xm:sqref>
        </x14:conditionalFormatting>
        <x14:conditionalFormatting xmlns:xm="http://schemas.microsoft.com/office/excel/2006/main">
          <x14:cfRule type="dataBar" id="{1182A67A-657E-B046-8747-3059F16DA8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F2:F7</xm:sqref>
        </x14:conditionalFormatting>
        <x14:conditionalFormatting xmlns:xm="http://schemas.microsoft.com/office/excel/2006/main">
          <x14:cfRule type="dataBar" id="{E2C1CB1A-DD02-3E44-A00A-5B33BE94F7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G2:G7</xm:sqref>
        </x14:conditionalFormatting>
        <x14:conditionalFormatting xmlns:xm="http://schemas.microsoft.com/office/excel/2006/main">
          <x14:cfRule type="dataBar" id="{9554E83E-BA1C-1646-880A-87FC132A576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H2:H7</xm:sqref>
        </x14:conditionalFormatting>
        <x14:conditionalFormatting xmlns:xm="http://schemas.microsoft.com/office/excel/2006/main">
          <x14:cfRule type="dataBar" id="{7F714DBE-89AD-D741-AEF7-B74B409B9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7E87-F0DA-F14E-855F-8E2B6B36FA8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Hongbo Liu</dc:creator>
  <cp:lastModifiedBy>Hongbo Liu</cp:lastModifiedBy>
  <dcterms:created xsi:type="dcterms:W3CDTF">2019-02-20T15:08:12Z</dcterms:created>
  <dcterms:modified xsi:type="dcterms:W3CDTF">2019-02-20T15:09:44Z</dcterms:modified>
</cp:coreProperties>
</file>